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showInkAnnotation="0" autoCompressPictures="0"/>
  <bookViews>
    <workbookView xWindow="0" yWindow="-20" windowWidth="40960" windowHeight="207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47" i="1" l="1"/>
  <c r="C44" i="1"/>
  <c r="C41" i="1"/>
  <c r="C24" i="1"/>
  <c r="D16" i="1"/>
  <c r="E16" i="1"/>
  <c r="D22" i="1"/>
  <c r="E22" i="1"/>
  <c r="H19" i="1"/>
  <c r="G31" i="1"/>
  <c r="C40" i="1"/>
  <c r="C51" i="1"/>
  <c r="G34" i="1"/>
  <c r="C43" i="1"/>
  <c r="C54" i="1"/>
  <c r="G37" i="1"/>
  <c r="C46" i="1"/>
  <c r="C57" i="1"/>
  <c r="C59" i="1"/>
  <c r="E27" i="1"/>
  <c r="D27" i="1"/>
  <c r="C27" i="1"/>
</calcChain>
</file>

<file path=xl/sharedStrings.xml><?xml version="1.0" encoding="utf-8"?>
<sst xmlns="http://schemas.openxmlformats.org/spreadsheetml/2006/main" count="62" uniqueCount="44">
  <si>
    <t xml:space="preserve">How much will it cost you to market your business </t>
  </si>
  <si>
    <t>(If your packages contain a 1 hour Skype call per week you need to allocate 4 hours plus preperation time)</t>
  </si>
  <si>
    <t>(From your online training buisness only)</t>
  </si>
  <si>
    <t>Apps/Software</t>
  </si>
  <si>
    <t>Ads</t>
  </si>
  <si>
    <t>Content</t>
  </si>
  <si>
    <t>Payment Gateways</t>
  </si>
  <si>
    <t>Total</t>
  </si>
  <si>
    <t>£/$</t>
  </si>
  <si>
    <t>Hours/Week</t>
  </si>
  <si>
    <t>Hours/Month</t>
  </si>
  <si>
    <t>Other</t>
  </si>
  <si>
    <t>Skype calls</t>
  </si>
  <si>
    <t>Prep time</t>
  </si>
  <si>
    <t>To earn your desired monthly income your hourly rate is:</t>
  </si>
  <si>
    <t xml:space="preserve">How much time can you give each client on your low end package? </t>
  </si>
  <si>
    <t xml:space="preserve">How much time can you give each client on your high end package? </t>
  </si>
  <si>
    <t>Your low end package should cost a minimum of:</t>
  </si>
  <si>
    <t>Your mid level package should cost a minimum of:</t>
  </si>
  <si>
    <t xml:space="preserve">How much time can you give each client on your mid level package? </t>
  </si>
  <si>
    <t>Your high end package should cost a minimum of:</t>
  </si>
  <si>
    <t>Programming</t>
  </si>
  <si>
    <t>Support</t>
  </si>
  <si>
    <t>To earn your desired monthly income using only this low end package you need this many clients:</t>
  </si>
  <si>
    <t>To earn your desired monthly income using only this mid elvel package you need this many clients:</t>
  </si>
  <si>
    <t>To earn your desired monthly income using only this high end package you need this many clients:</t>
  </si>
  <si>
    <t>Average Hours/Day</t>
  </si>
  <si>
    <t>And you have this many hours of "client time":</t>
  </si>
  <si>
    <t>Per Month</t>
  </si>
  <si>
    <t>Per Week</t>
  </si>
  <si>
    <t>Per Day</t>
  </si>
  <si>
    <t>How much do you want to make per month?</t>
  </si>
  <si>
    <t>If I had this many clients on the low end package:</t>
  </si>
  <si>
    <t>I'd earn this much per month:</t>
  </si>
  <si>
    <t>If I had this many clients on the mid level package:</t>
  </si>
  <si>
    <t>If I had this many clients on the high end package:</t>
  </si>
  <si>
    <t>And the total would be:</t>
  </si>
  <si>
    <t>(Average over 7 days. Deduct hours for your existing face to face work and family time etc)</t>
  </si>
  <si>
    <t>How many hours per month do you have to work on your online PT Business?</t>
  </si>
  <si>
    <r>
      <t xml:space="preserve">Use the Online Training Package Price Calculator to find out how much you need to charge for you online PT packages to make your desired monthly income. The calculator will create 3 tiers of packages. Low end, mid level and high end. As you add details on the </t>
    </r>
    <r>
      <rPr>
        <sz val="14"/>
        <color theme="0" tint="-0.34998626667073579"/>
        <rFont val="Calibri"/>
        <scheme val="minor"/>
      </rPr>
      <t>GREY BOXES</t>
    </r>
    <r>
      <rPr>
        <sz val="14"/>
        <color theme="1"/>
        <rFont val="Calibri"/>
        <scheme val="minor"/>
      </rPr>
      <t xml:space="preserve"> about how much you want to earn, how many hours you can invest in online PT and details about your online PT packages you'll discover the minimum amount you need to charge your clients on a monthly basis and how many clients you need on each package to earn your desired income.</t>
    </r>
  </si>
  <si>
    <t>(Ads, Content, Software Etc)?</t>
  </si>
  <si>
    <t>How many of the online PT hours do you need for marketing and admin?</t>
  </si>
  <si>
    <t>(Content writing, setting up ads, sales calls, accounts, etc. This value is typically half of your total hours)</t>
  </si>
  <si>
    <t>www.instituteofpersonaltrainers.com</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</si>
</sst>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u/>
      <sz val="12"/>
      <color theme="10"/>
      <name val="Calibri"/>
      <family val="2"/>
      <scheme val="minor"/>
    </font>
    <font>
      <u/>
      <sz val="12"/>
      <color theme="11"/>
      <name val="Calibri"/>
      <family val="2"/>
      <scheme val="minor"/>
    </font>
    <font>
      <sz val="14"/>
      <color theme="1"/>
      <name val="Calibri"/>
      <scheme val="minor"/>
    </font>
    <font>
      <sz val="14"/>
      <color theme="0" tint="-0.34998626667073579"/>
      <name val="Calibri"/>
      <scheme val="minor"/>
    </font>
    <font>
      <b/>
      <sz val="14"/>
      <color theme="0"/>
      <name val="Calibri"/>
      <scheme val="minor"/>
    </font>
    <font>
      <sz val="14"/>
      <color theme="0"/>
      <name val="Calibri"/>
      <scheme val="minor"/>
    </font>
    <font>
      <sz val="14"/>
      <name val="Calibri"/>
      <scheme val="minor"/>
    </font>
    <font>
      <sz val="8"/>
      <name val="Calibri"/>
      <family val="2"/>
      <scheme val="minor"/>
    </font>
  </fonts>
  <fills count="5">
    <fill>
      <patternFill patternType="none"/>
    </fill>
    <fill>
      <patternFill patternType="gray125"/>
    </fill>
    <fill>
      <patternFill patternType="solid">
        <fgColor rgb="FF000000"/>
        <bgColor indexed="64"/>
      </patternFill>
    </fill>
    <fill>
      <patternFill patternType="solid">
        <fgColor rgb="FF0083DD"/>
        <bgColor indexed="64"/>
      </patternFill>
    </fill>
    <fill>
      <patternFill patternType="solid">
        <fgColor theme="0" tint="-0.249977111117893"/>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43">
    <xf numFmtId="0" fontId="0" fillId="0" borderId="0" xfId="0"/>
    <xf numFmtId="0" fontId="0" fillId="0" borderId="0" xfId="0" applyAlignment="1">
      <alignment horizontal="left"/>
    </xf>
    <xf numFmtId="0" fontId="0" fillId="0" borderId="0" xfId="0" applyBorder="1"/>
    <xf numFmtId="0" fontId="3" fillId="0" borderId="0" xfId="0" applyFont="1"/>
    <xf numFmtId="0" fontId="3" fillId="0" borderId="0" xfId="0" applyFont="1" applyAlignment="1">
      <alignment horizontal="left"/>
    </xf>
    <xf numFmtId="0" fontId="5" fillId="2" borderId="1" xfId="0" applyFont="1" applyFill="1" applyBorder="1"/>
    <xf numFmtId="0" fontId="6" fillId="2" borderId="2" xfId="0" applyFont="1" applyFill="1" applyBorder="1" applyAlignment="1">
      <alignment horizontal="left"/>
    </xf>
    <xf numFmtId="0" fontId="6" fillId="2" borderId="3" xfId="0" applyFont="1" applyFill="1" applyBorder="1" applyAlignment="1">
      <alignment horizontal="left"/>
    </xf>
    <xf numFmtId="0" fontId="3" fillId="0" borderId="4" xfId="0" applyFont="1" applyBorder="1"/>
    <xf numFmtId="0" fontId="7" fillId="4" borderId="0" xfId="0" applyFont="1" applyFill="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5" fillId="2" borderId="4" xfId="0" applyFont="1" applyFill="1" applyBorder="1"/>
    <xf numFmtId="0" fontId="6" fillId="2" borderId="0" xfId="0" applyFont="1" applyFill="1" applyBorder="1" applyAlignment="1">
      <alignment horizontal="left"/>
    </xf>
    <xf numFmtId="0" fontId="6" fillId="2" borderId="5" xfId="0" applyFont="1" applyFill="1" applyBorder="1" applyAlignment="1">
      <alignment horizontal="left"/>
    </xf>
    <xf numFmtId="0" fontId="3" fillId="4" borderId="0" xfId="0" applyFont="1" applyFill="1" applyBorder="1" applyAlignment="1">
      <alignment horizontal="left"/>
    </xf>
    <xf numFmtId="0" fontId="6" fillId="3" borderId="5" xfId="0" applyFont="1" applyFill="1" applyBorder="1" applyAlignment="1">
      <alignment horizontal="left"/>
    </xf>
    <xf numFmtId="0" fontId="5" fillId="2" borderId="0" xfId="0" applyFont="1" applyFill="1" applyBorder="1" applyAlignment="1">
      <alignment horizontal="left"/>
    </xf>
    <xf numFmtId="0" fontId="5" fillId="2" borderId="5" xfId="0" applyFont="1" applyFill="1" applyBorder="1" applyAlignment="1">
      <alignment horizontal="left"/>
    </xf>
    <xf numFmtId="0" fontId="5" fillId="3" borderId="4" xfId="0" applyFont="1" applyFill="1" applyBorder="1"/>
    <xf numFmtId="2" fontId="5" fillId="3" borderId="0" xfId="0" applyNumberFormat="1" applyFont="1" applyFill="1" applyBorder="1" applyAlignment="1">
      <alignment horizontal="left"/>
    </xf>
    <xf numFmtId="0" fontId="6" fillId="3" borderId="0" xfId="0" applyFont="1" applyFill="1" applyBorder="1" applyAlignment="1">
      <alignment horizontal="left"/>
    </xf>
    <xf numFmtId="0" fontId="3" fillId="0" borderId="6" xfId="0" applyFont="1" applyBorder="1"/>
    <xf numFmtId="0" fontId="6" fillId="3" borderId="7" xfId="0" applyFont="1" applyFill="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4" borderId="7" xfId="0" applyFont="1" applyFill="1" applyBorder="1" applyAlignment="1">
      <alignment horizontal="left"/>
    </xf>
    <xf numFmtId="0" fontId="6" fillId="3" borderId="8" xfId="0" applyFont="1" applyFill="1" applyBorder="1" applyAlignment="1">
      <alignment horizontal="left"/>
    </xf>
    <xf numFmtId="0" fontId="5" fillId="3" borderId="1" xfId="0" applyFont="1" applyFill="1" applyBorder="1"/>
    <xf numFmtId="2" fontId="5" fillId="3" borderId="3" xfId="0" applyNumberFormat="1" applyFont="1" applyFill="1" applyBorder="1" applyAlignment="1">
      <alignment horizontal="left"/>
    </xf>
    <xf numFmtId="1" fontId="6" fillId="3" borderId="5" xfId="0" applyNumberFormat="1" applyFont="1" applyFill="1" applyBorder="1" applyAlignment="1">
      <alignment horizontal="left"/>
    </xf>
    <xf numFmtId="1" fontId="3" fillId="0" borderId="0" xfId="0" applyNumberFormat="1" applyFont="1" applyAlignment="1">
      <alignment horizontal="left"/>
    </xf>
    <xf numFmtId="2" fontId="5" fillId="3" borderId="5" xfId="0" applyNumberFormat="1" applyFont="1" applyFill="1" applyBorder="1" applyAlignment="1">
      <alignment horizontal="left"/>
    </xf>
    <xf numFmtId="1" fontId="6" fillId="3" borderId="8" xfId="0" applyNumberFormat="1" applyFont="1" applyFill="1" applyBorder="1" applyAlignment="1">
      <alignment horizontal="left"/>
    </xf>
    <xf numFmtId="0" fontId="3" fillId="0" borderId="1" xfId="0" applyFont="1" applyBorder="1"/>
    <xf numFmtId="0" fontId="3" fillId="4" borderId="3" xfId="0" applyFont="1" applyFill="1" applyBorder="1" applyAlignment="1">
      <alignment horizontal="left"/>
    </xf>
    <xf numFmtId="0" fontId="3" fillId="4" borderId="5" xfId="0" applyFont="1" applyFill="1" applyBorder="1" applyAlignment="1">
      <alignment horizontal="left"/>
    </xf>
    <xf numFmtId="0" fontId="5" fillId="3" borderId="6" xfId="0" applyFont="1" applyFill="1" applyBorder="1"/>
    <xf numFmtId="2" fontId="5" fillId="3" borderId="8" xfId="0" applyNumberFormat="1" applyFont="1" applyFill="1" applyBorder="1" applyAlignment="1">
      <alignment horizontal="left"/>
    </xf>
    <xf numFmtId="0" fontId="3" fillId="0" borderId="0" xfId="0" applyFont="1" applyBorder="1" applyAlignment="1">
      <alignment vertical="top" wrapText="1"/>
    </xf>
    <xf numFmtId="0" fontId="3" fillId="0" borderId="0" xfId="0" applyFont="1" applyBorder="1"/>
    <xf numFmtId="0" fontId="3" fillId="0" borderId="0" xfId="0" applyFont="1" applyBorder="1" applyAlignment="1">
      <alignment horizontal="left" vertical="top" wrapText="1"/>
    </xf>
    <xf numFmtId="0" fontId="1" fillId="0" borderId="0" xfId="29"/>
  </cellXfs>
  <cellStyles count="3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165100</xdr:rowOff>
    </xdr:from>
    <xdr:to>
      <xdr:col>1</xdr:col>
      <xdr:colOff>1003300</xdr:colOff>
      <xdr:row>5</xdr:row>
      <xdr:rowOff>57150</xdr:rowOff>
    </xdr:to>
    <xdr:pic>
      <xdr:nvPicPr>
        <xdr:cNvPr id="3" name="Picture 2"/>
        <xdr:cNvPicPr>
          <a:picLocks noChangeAspect="1"/>
        </xdr:cNvPicPr>
      </xdr:nvPicPr>
      <xdr:blipFill>
        <a:blip xmlns:r="http://schemas.openxmlformats.org/officeDocument/2006/relationships" r:embed="rId1"/>
        <a:stretch>
          <a:fillRect/>
        </a:stretch>
      </xdr:blipFill>
      <xdr:spPr>
        <a:xfrm>
          <a:off x="381000" y="165100"/>
          <a:ext cx="977900" cy="844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nstituteofpersonaltrainers.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62"/>
  <sheetViews>
    <sheetView showGridLines="0" tabSelected="1" topLeftCell="A19" workbookViewId="0">
      <selection activeCell="B64" sqref="B64"/>
    </sheetView>
  </sheetViews>
  <sheetFormatPr baseColWidth="10" defaultRowHeight="15" x14ac:dyDescent="0"/>
  <cols>
    <col min="1" max="1" width="4.6640625" customWidth="1"/>
    <col min="2" max="2" width="101.1640625" style="1" bestFit="1" customWidth="1"/>
    <col min="3" max="3" width="20.1640625" style="1" bestFit="1" customWidth="1"/>
    <col min="4" max="4" width="13.5" style="1" bestFit="1" customWidth="1"/>
    <col min="5" max="5" width="14.5" style="1" bestFit="1" customWidth="1"/>
    <col min="6" max="6" width="19.33203125" style="1" bestFit="1" customWidth="1"/>
    <col min="7" max="7" width="6.6640625" style="1" bestFit="1" customWidth="1"/>
  </cols>
  <sheetData>
    <row r="5" spans="1:8">
      <c r="H5" s="2"/>
    </row>
    <row r="6" spans="1:8">
      <c r="H6" s="2"/>
    </row>
    <row r="7" spans="1:8" ht="15" customHeight="1">
      <c r="A7" s="2"/>
      <c r="B7" s="41" t="s">
        <v>39</v>
      </c>
      <c r="C7" s="41"/>
      <c r="D7" s="41"/>
      <c r="E7" s="41"/>
      <c r="F7" s="41"/>
      <c r="G7" s="41"/>
      <c r="H7" s="41"/>
    </row>
    <row r="8" spans="1:8" ht="15" customHeight="1">
      <c r="A8" s="39"/>
      <c r="B8" s="41"/>
      <c r="C8" s="41"/>
      <c r="D8" s="41"/>
      <c r="E8" s="41"/>
      <c r="F8" s="41"/>
      <c r="G8" s="41"/>
      <c r="H8" s="41"/>
    </row>
    <row r="9" spans="1:8" ht="15" customHeight="1">
      <c r="A9" s="39"/>
      <c r="B9" s="41"/>
      <c r="C9" s="41"/>
      <c r="D9" s="41"/>
      <c r="E9" s="41"/>
      <c r="F9" s="41"/>
      <c r="G9" s="41"/>
      <c r="H9" s="41"/>
    </row>
    <row r="10" spans="1:8" ht="18" customHeight="1">
      <c r="A10" s="39"/>
      <c r="B10" s="41"/>
      <c r="C10" s="41"/>
      <c r="D10" s="41"/>
      <c r="E10" s="41"/>
      <c r="F10" s="41"/>
      <c r="G10" s="41"/>
      <c r="H10" s="41"/>
    </row>
    <row r="11" spans="1:8" ht="18">
      <c r="A11" s="40"/>
      <c r="B11" s="41"/>
      <c r="C11" s="41"/>
      <c r="D11" s="41"/>
      <c r="E11" s="41"/>
      <c r="F11" s="41"/>
      <c r="G11" s="41"/>
      <c r="H11" s="41"/>
    </row>
    <row r="12" spans="1:8" ht="18">
      <c r="B12" s="12" t="s">
        <v>31</v>
      </c>
      <c r="C12" s="13" t="s">
        <v>8</v>
      </c>
      <c r="D12" s="13"/>
      <c r="E12" s="13"/>
      <c r="F12" s="13"/>
      <c r="G12" s="13"/>
      <c r="H12" s="14"/>
    </row>
    <row r="13" spans="1:8" ht="18">
      <c r="B13" s="8" t="s">
        <v>2</v>
      </c>
      <c r="C13" s="9">
        <v>5000</v>
      </c>
      <c r="D13" s="10"/>
      <c r="E13" s="10"/>
      <c r="F13" s="10"/>
      <c r="G13" s="10"/>
      <c r="H13" s="11"/>
    </row>
    <row r="14" spans="1:8" ht="18">
      <c r="B14" s="8"/>
      <c r="C14" s="10"/>
      <c r="D14" s="10"/>
      <c r="E14" s="10"/>
      <c r="F14" s="10"/>
      <c r="G14" s="10"/>
      <c r="H14" s="11"/>
    </row>
    <row r="15" spans="1:8" ht="18">
      <c r="B15" s="12" t="s">
        <v>38</v>
      </c>
      <c r="C15" s="13" t="s">
        <v>26</v>
      </c>
      <c r="D15" s="13" t="s">
        <v>9</v>
      </c>
      <c r="E15" s="13" t="s">
        <v>10</v>
      </c>
      <c r="F15" s="13"/>
      <c r="G15" s="13"/>
      <c r="H15" s="14"/>
    </row>
    <row r="16" spans="1:8" ht="18">
      <c r="B16" s="8" t="s">
        <v>37</v>
      </c>
      <c r="C16" s="15">
        <v>2</v>
      </c>
      <c r="D16" s="15">
        <f>C16*7</f>
        <v>14</v>
      </c>
      <c r="E16" s="21">
        <f>D16*4</f>
        <v>56</v>
      </c>
      <c r="F16" s="10"/>
      <c r="G16" s="10"/>
      <c r="H16" s="11"/>
    </row>
    <row r="17" spans="2:8" ht="18">
      <c r="B17" s="8"/>
      <c r="C17" s="10"/>
      <c r="D17" s="10"/>
      <c r="E17" s="10"/>
      <c r="F17" s="10"/>
      <c r="G17" s="10"/>
      <c r="H17" s="11"/>
    </row>
    <row r="18" spans="2:8" ht="18">
      <c r="B18" s="12" t="s">
        <v>0</v>
      </c>
      <c r="C18" s="13" t="s">
        <v>3</v>
      </c>
      <c r="D18" s="13" t="s">
        <v>4</v>
      </c>
      <c r="E18" s="13" t="s">
        <v>5</v>
      </c>
      <c r="F18" s="13" t="s">
        <v>6</v>
      </c>
      <c r="G18" s="13" t="s">
        <v>11</v>
      </c>
      <c r="H18" s="14" t="s">
        <v>7</v>
      </c>
    </row>
    <row r="19" spans="2:8" ht="18">
      <c r="B19" s="8" t="s">
        <v>40</v>
      </c>
      <c r="C19" s="15">
        <v>60</v>
      </c>
      <c r="D19" s="15">
        <v>100</v>
      </c>
      <c r="E19" s="15">
        <v>100</v>
      </c>
      <c r="F19" s="15">
        <v>20</v>
      </c>
      <c r="G19" s="15">
        <v>20</v>
      </c>
      <c r="H19" s="16">
        <f>C19+D19+E19+F19+G19</f>
        <v>300</v>
      </c>
    </row>
    <row r="20" spans="2:8" ht="18">
      <c r="B20" s="8"/>
      <c r="C20" s="10"/>
      <c r="D20" s="10"/>
      <c r="E20" s="10"/>
      <c r="F20" s="10"/>
      <c r="G20" s="10"/>
      <c r="H20" s="11"/>
    </row>
    <row r="21" spans="2:8" ht="18">
      <c r="B21" s="12" t="s">
        <v>41</v>
      </c>
      <c r="C21" s="17" t="s">
        <v>26</v>
      </c>
      <c r="D21" s="17" t="s">
        <v>9</v>
      </c>
      <c r="E21" s="17" t="s">
        <v>10</v>
      </c>
      <c r="F21" s="17"/>
      <c r="G21" s="17"/>
      <c r="H21" s="18"/>
    </row>
    <row r="22" spans="2:8" ht="18">
      <c r="B22" s="8" t="s">
        <v>42</v>
      </c>
      <c r="C22" s="15">
        <v>1</v>
      </c>
      <c r="D22" s="15">
        <f>C22*7</f>
        <v>7</v>
      </c>
      <c r="E22" s="21">
        <f>D22*4</f>
        <v>28</v>
      </c>
      <c r="F22" s="10"/>
      <c r="G22" s="10"/>
      <c r="H22" s="11"/>
    </row>
    <row r="23" spans="2:8" ht="18">
      <c r="B23" s="8"/>
      <c r="C23" s="10"/>
      <c r="D23" s="10"/>
      <c r="E23" s="10"/>
      <c r="F23" s="10"/>
      <c r="G23" s="10"/>
      <c r="H23" s="11"/>
    </row>
    <row r="24" spans="2:8" ht="18">
      <c r="B24" s="19" t="s">
        <v>14</v>
      </c>
      <c r="C24" s="20">
        <f>(C13+H19)/E16</f>
        <v>94.642857142857139</v>
      </c>
      <c r="D24" s="10"/>
      <c r="E24" s="10"/>
      <c r="F24" s="10"/>
      <c r="G24" s="10"/>
      <c r="H24" s="11"/>
    </row>
    <row r="25" spans="2:8" ht="18">
      <c r="B25" s="8"/>
      <c r="C25" s="10"/>
      <c r="D25" s="10"/>
      <c r="E25" s="10"/>
      <c r="F25" s="10"/>
      <c r="G25" s="10"/>
      <c r="H25" s="11"/>
    </row>
    <row r="26" spans="2:8" ht="18">
      <c r="B26" s="19" t="s">
        <v>27</v>
      </c>
      <c r="C26" s="21" t="s">
        <v>30</v>
      </c>
      <c r="D26" s="21" t="s">
        <v>29</v>
      </c>
      <c r="E26" s="21" t="s">
        <v>28</v>
      </c>
      <c r="F26" s="10"/>
      <c r="G26" s="10"/>
      <c r="H26" s="11"/>
    </row>
    <row r="27" spans="2:8" ht="19" thickBot="1">
      <c r="B27" s="22"/>
      <c r="C27" s="23">
        <f>D27/7</f>
        <v>1</v>
      </c>
      <c r="D27" s="23">
        <f>E27/4</f>
        <v>7</v>
      </c>
      <c r="E27" s="23">
        <f>E16-E22</f>
        <v>28</v>
      </c>
      <c r="F27" s="24"/>
      <c r="G27" s="24"/>
      <c r="H27" s="25"/>
    </row>
    <row r="28" spans="2:8" ht="18">
      <c r="B28" s="3"/>
      <c r="C28" s="4"/>
      <c r="D28" s="4"/>
      <c r="E28" s="4"/>
      <c r="F28" s="4"/>
      <c r="G28" s="4"/>
      <c r="H28" s="4"/>
    </row>
    <row r="29" spans="2:8" ht="19" thickBot="1">
      <c r="B29" s="3"/>
      <c r="C29" s="4"/>
      <c r="D29" s="4"/>
      <c r="E29" s="4"/>
      <c r="F29" s="4"/>
      <c r="G29" s="4"/>
      <c r="H29" s="4"/>
    </row>
    <row r="30" spans="2:8" ht="18">
      <c r="B30" s="5" t="s">
        <v>15</v>
      </c>
      <c r="C30" s="6" t="s">
        <v>12</v>
      </c>
      <c r="D30" s="6" t="s">
        <v>13</v>
      </c>
      <c r="E30" s="6" t="s">
        <v>21</v>
      </c>
      <c r="F30" s="6" t="s">
        <v>22</v>
      </c>
      <c r="G30" s="7" t="s">
        <v>7</v>
      </c>
      <c r="H30" s="4"/>
    </row>
    <row r="31" spans="2:8" ht="18">
      <c r="B31" s="8" t="s">
        <v>1</v>
      </c>
      <c r="C31" s="15">
        <v>1</v>
      </c>
      <c r="D31" s="15">
        <v>0.5</v>
      </c>
      <c r="E31" s="15">
        <v>0.5</v>
      </c>
      <c r="F31" s="15">
        <v>0.5</v>
      </c>
      <c r="G31" s="16">
        <f>C31+D31+E31+F31</f>
        <v>2.5</v>
      </c>
      <c r="H31" s="4"/>
    </row>
    <row r="32" spans="2:8" ht="18">
      <c r="B32" s="8"/>
      <c r="C32" s="10"/>
      <c r="D32" s="10"/>
      <c r="E32" s="10"/>
      <c r="F32" s="10"/>
      <c r="G32" s="11"/>
      <c r="H32" s="4"/>
    </row>
    <row r="33" spans="2:8" ht="18">
      <c r="B33" s="12" t="s">
        <v>19</v>
      </c>
      <c r="C33" s="13" t="s">
        <v>12</v>
      </c>
      <c r="D33" s="13" t="s">
        <v>13</v>
      </c>
      <c r="E33" s="13" t="s">
        <v>21</v>
      </c>
      <c r="F33" s="13" t="s">
        <v>22</v>
      </c>
      <c r="G33" s="14" t="s">
        <v>7</v>
      </c>
      <c r="H33" s="4"/>
    </row>
    <row r="34" spans="2:8" ht="18">
      <c r="B34" s="8" t="s">
        <v>1</v>
      </c>
      <c r="C34" s="15">
        <v>2</v>
      </c>
      <c r="D34" s="15">
        <v>1</v>
      </c>
      <c r="E34" s="15">
        <v>1</v>
      </c>
      <c r="F34" s="15">
        <v>1</v>
      </c>
      <c r="G34" s="16">
        <f>C34+D34+E34+F34</f>
        <v>5</v>
      </c>
      <c r="H34" s="4"/>
    </row>
    <row r="35" spans="2:8" ht="18">
      <c r="B35" s="8"/>
      <c r="C35" s="10"/>
      <c r="D35" s="10"/>
      <c r="E35" s="10"/>
      <c r="F35" s="10"/>
      <c r="G35" s="11"/>
      <c r="H35" s="4"/>
    </row>
    <row r="36" spans="2:8" ht="18">
      <c r="B36" s="12" t="s">
        <v>16</v>
      </c>
      <c r="C36" s="13" t="s">
        <v>12</v>
      </c>
      <c r="D36" s="13" t="s">
        <v>13</v>
      </c>
      <c r="E36" s="13" t="s">
        <v>21</v>
      </c>
      <c r="F36" s="13" t="s">
        <v>22</v>
      </c>
      <c r="G36" s="14" t="s">
        <v>7</v>
      </c>
      <c r="H36" s="4"/>
    </row>
    <row r="37" spans="2:8" ht="19" thickBot="1">
      <c r="B37" s="22" t="s">
        <v>1</v>
      </c>
      <c r="C37" s="26">
        <v>4</v>
      </c>
      <c r="D37" s="26">
        <v>1.5</v>
      </c>
      <c r="E37" s="26">
        <v>1.5</v>
      </c>
      <c r="F37" s="26">
        <v>1.5</v>
      </c>
      <c r="G37" s="27">
        <f>C37+D37+E37+F37</f>
        <v>8.5</v>
      </c>
      <c r="H37" s="4"/>
    </row>
    <row r="38" spans="2:8" ht="18">
      <c r="B38" s="3"/>
      <c r="C38" s="4"/>
      <c r="D38" s="4"/>
      <c r="E38" s="4"/>
      <c r="F38" s="4"/>
      <c r="G38" s="4"/>
      <c r="H38" s="4"/>
    </row>
    <row r="39" spans="2:8" ht="19" thickBot="1">
      <c r="B39" s="3"/>
      <c r="C39" s="4"/>
      <c r="D39" s="4"/>
      <c r="E39" s="4"/>
      <c r="F39" s="4"/>
      <c r="G39" s="4"/>
      <c r="H39" s="4"/>
    </row>
    <row r="40" spans="2:8" ht="18">
      <c r="B40" s="28" t="s">
        <v>17</v>
      </c>
      <c r="C40" s="29">
        <f>C24*G31</f>
        <v>236.60714285714283</v>
      </c>
      <c r="D40" s="4"/>
      <c r="E40" s="4"/>
      <c r="F40" s="4"/>
      <c r="G40" s="4"/>
      <c r="H40" s="4"/>
    </row>
    <row r="41" spans="2:8" ht="18">
      <c r="B41" s="8" t="s">
        <v>23</v>
      </c>
      <c r="C41" s="30">
        <f>C13/C40</f>
        <v>21.132075471698116</v>
      </c>
      <c r="D41" s="4"/>
      <c r="E41" s="4"/>
      <c r="F41" s="31"/>
      <c r="G41" s="4"/>
      <c r="H41" s="4"/>
    </row>
    <row r="42" spans="2:8" ht="18">
      <c r="B42" s="8"/>
      <c r="C42" s="11"/>
      <c r="D42" s="4"/>
      <c r="E42" s="4"/>
      <c r="F42" s="4"/>
      <c r="G42" s="4"/>
      <c r="H42" s="4"/>
    </row>
    <row r="43" spans="2:8" ht="18">
      <c r="B43" s="19" t="s">
        <v>18</v>
      </c>
      <c r="C43" s="32">
        <f>C24*G34</f>
        <v>473.21428571428567</v>
      </c>
      <c r="D43" s="4"/>
      <c r="E43" s="4"/>
      <c r="F43" s="4"/>
      <c r="G43" s="4"/>
      <c r="H43" s="4"/>
    </row>
    <row r="44" spans="2:8" ht="18">
      <c r="B44" s="8" t="s">
        <v>24</v>
      </c>
      <c r="C44" s="30">
        <f>C13/C43</f>
        <v>10.566037735849058</v>
      </c>
      <c r="D44" s="4"/>
      <c r="E44" s="4"/>
      <c r="F44" s="4"/>
      <c r="G44" s="4"/>
      <c r="H44" s="4"/>
    </row>
    <row r="45" spans="2:8" ht="18">
      <c r="B45" s="8"/>
      <c r="C45" s="11"/>
      <c r="D45" s="4"/>
      <c r="E45" s="4"/>
      <c r="F45" s="4"/>
      <c r="G45" s="4"/>
      <c r="H45" s="4"/>
    </row>
    <row r="46" spans="2:8" ht="18">
      <c r="B46" s="19" t="s">
        <v>20</v>
      </c>
      <c r="C46" s="32">
        <f>C24*G37</f>
        <v>804.46428571428567</v>
      </c>
      <c r="D46" s="4"/>
      <c r="E46" s="4"/>
      <c r="F46" s="4"/>
      <c r="G46" s="4"/>
      <c r="H46" s="4"/>
    </row>
    <row r="47" spans="2:8" ht="19" thickBot="1">
      <c r="B47" s="22" t="s">
        <v>25</v>
      </c>
      <c r="C47" s="33">
        <f>C13/C46</f>
        <v>6.2153163152053281</v>
      </c>
      <c r="D47" s="4"/>
      <c r="E47" s="4"/>
      <c r="F47" s="4"/>
      <c r="G47" s="4"/>
      <c r="H47" s="4"/>
    </row>
    <row r="48" spans="2:8" ht="18">
      <c r="B48" s="3"/>
      <c r="C48" s="31"/>
      <c r="D48" s="4"/>
      <c r="E48" s="4"/>
      <c r="F48" s="4"/>
      <c r="G48" s="4"/>
      <c r="H48" s="4"/>
    </row>
    <row r="49" spans="2:8" ht="19" thickBot="1">
      <c r="B49" s="3"/>
      <c r="C49" s="4"/>
      <c r="D49" s="4"/>
      <c r="E49" s="4"/>
      <c r="F49" s="4"/>
      <c r="G49" s="4"/>
      <c r="H49" s="4"/>
    </row>
    <row r="50" spans="2:8" ht="18">
      <c r="B50" s="34" t="s">
        <v>32</v>
      </c>
      <c r="C50" s="35">
        <v>1</v>
      </c>
      <c r="D50" s="4"/>
      <c r="E50" s="4"/>
      <c r="F50" s="4"/>
      <c r="G50" s="4"/>
      <c r="H50" s="4"/>
    </row>
    <row r="51" spans="2:8" ht="18">
      <c r="B51" s="19" t="s">
        <v>33</v>
      </c>
      <c r="C51" s="32">
        <f>C40*C50</f>
        <v>236.60714285714283</v>
      </c>
      <c r="D51" s="4"/>
      <c r="E51" s="4"/>
      <c r="F51" s="4"/>
      <c r="G51" s="4"/>
      <c r="H51" s="4"/>
    </row>
    <row r="52" spans="2:8" ht="18">
      <c r="B52" s="8"/>
      <c r="C52" s="11"/>
      <c r="D52" s="4"/>
      <c r="E52" s="4"/>
      <c r="F52" s="4"/>
      <c r="G52" s="4"/>
      <c r="H52" s="4"/>
    </row>
    <row r="53" spans="2:8" ht="18">
      <c r="B53" s="8" t="s">
        <v>34</v>
      </c>
      <c r="C53" s="36">
        <v>1</v>
      </c>
      <c r="D53" s="4"/>
      <c r="E53" s="4"/>
      <c r="F53" s="4"/>
      <c r="G53" s="4"/>
      <c r="H53" s="4"/>
    </row>
    <row r="54" spans="2:8" ht="18">
      <c r="B54" s="19" t="s">
        <v>33</v>
      </c>
      <c r="C54" s="32">
        <f>C43*C53</f>
        <v>473.21428571428567</v>
      </c>
      <c r="D54" s="4"/>
      <c r="E54" s="4"/>
      <c r="F54" s="4"/>
      <c r="G54" s="4"/>
      <c r="H54" s="4"/>
    </row>
    <row r="55" spans="2:8" ht="18">
      <c r="B55" s="8"/>
      <c r="C55" s="11"/>
      <c r="D55" s="4"/>
      <c r="E55" s="4"/>
      <c r="F55" s="4"/>
      <c r="G55" s="4"/>
      <c r="H55" s="4"/>
    </row>
    <row r="56" spans="2:8" ht="18">
      <c r="B56" s="8" t="s">
        <v>35</v>
      </c>
      <c r="C56" s="36">
        <v>1</v>
      </c>
      <c r="D56" s="4"/>
      <c r="E56" s="4"/>
      <c r="F56" s="4"/>
      <c r="G56" s="4"/>
      <c r="H56" s="4"/>
    </row>
    <row r="57" spans="2:8" ht="18">
      <c r="B57" s="19" t="s">
        <v>33</v>
      </c>
      <c r="C57" s="32">
        <f>C46*C56</f>
        <v>804.46428571428567</v>
      </c>
      <c r="D57" s="4"/>
      <c r="E57" s="4"/>
      <c r="F57" s="4"/>
      <c r="G57" s="4"/>
      <c r="H57" s="4"/>
    </row>
    <row r="58" spans="2:8" ht="18">
      <c r="B58" s="8"/>
      <c r="C58" s="11"/>
      <c r="D58" s="4"/>
      <c r="E58" s="4"/>
      <c r="F58" s="4"/>
      <c r="G58" s="4"/>
      <c r="H58" s="4"/>
    </row>
    <row r="59" spans="2:8" ht="19" thickBot="1">
      <c r="B59" s="37" t="s">
        <v>36</v>
      </c>
      <c r="C59" s="38">
        <f>C51+C54+C57</f>
        <v>1514.2857142857142</v>
      </c>
      <c r="D59" s="4"/>
      <c r="E59" s="4"/>
      <c r="F59" s="4"/>
      <c r="G59" s="4"/>
      <c r="H59" s="4"/>
    </row>
    <row r="62" spans="2:8">
      <c r="B62" s="42" t="s">
        <v>43</v>
      </c>
    </row>
  </sheetData>
  <sheetProtection formatCells="0"/>
  <mergeCells count="1">
    <mergeCell ref="B7:H11"/>
  </mergeCells>
  <phoneticPr fontId="8" type="noConversion"/>
  <hyperlinks>
    <hyperlink ref="B62" r:id="rId1"/>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Salcumbe</dc:creator>
  <cp:lastModifiedBy>Daniel Salcumbe</cp:lastModifiedBy>
  <dcterms:created xsi:type="dcterms:W3CDTF">2016-05-11T07:50:40Z</dcterms:created>
  <dcterms:modified xsi:type="dcterms:W3CDTF">2017-09-27T12:49:30Z</dcterms:modified>
</cp:coreProperties>
</file>